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MT Office\TRANSPORTATION (Dan, Andrea, Nicole)\Andrea\"/>
    </mc:Choice>
  </mc:AlternateContent>
  <xr:revisionPtr revIDLastSave="0" documentId="13_ncr:1_{1D4E5340-6568-4D70-86A5-7F4FD42D8B3B}" xr6:coauthVersionLast="36" xr6:coauthVersionMax="36" xr10:uidLastSave="{00000000-0000-0000-0000-000000000000}"/>
  <bookViews>
    <workbookView xWindow="0" yWindow="0" windowWidth="28800" windowHeight="13905" xr2:uid="{75FF01B5-7601-434D-A599-9577C84718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Y16" i="1"/>
  <c r="Y15" i="1"/>
  <c r="Y14" i="1"/>
  <c r="Y13" i="1"/>
  <c r="Y12" i="1"/>
  <c r="Y11" i="1"/>
  <c r="G12" i="1" s="1"/>
  <c r="Y10" i="1"/>
  <c r="Y9" i="1"/>
  <c r="Y8" i="1"/>
  <c r="Y7" i="1"/>
  <c r="Y6" i="1"/>
  <c r="X16" i="1"/>
  <c r="X15" i="1"/>
  <c r="X14" i="1"/>
  <c r="X13" i="1"/>
  <c r="X12" i="1"/>
  <c r="X11" i="1"/>
  <c r="F12" i="1" s="1"/>
  <c r="X10" i="1"/>
  <c r="X9" i="1"/>
  <c r="X8" i="1"/>
  <c r="X7" i="1"/>
  <c r="X6" i="1"/>
  <c r="G11" i="1"/>
  <c r="F10" i="1"/>
  <c r="G14" i="1" l="1"/>
  <c r="E15" i="1"/>
  <c r="F14" i="1"/>
</calcChain>
</file>

<file path=xl/sharedStrings.xml><?xml version="1.0" encoding="utf-8"?>
<sst xmlns="http://schemas.openxmlformats.org/spreadsheetml/2006/main" count="25" uniqueCount="24">
  <si>
    <t>Trip Cost Calculator</t>
  </si>
  <si>
    <t>Total Miles Round-Trip:</t>
  </si>
  <si>
    <t>Total Hours for Trip:</t>
  </si>
  <si>
    <t>This calculator is for both school bus and van transportation. Enter your information below in the indicated fields. If you are providing a driver for a van, check the box below to exclude driver pricing from your trip.</t>
  </si>
  <si>
    <t>Cost Per Mile</t>
  </si>
  <si>
    <t>Check if providing driver (van):</t>
  </si>
  <si>
    <t>High School</t>
  </si>
  <si>
    <t>Middle School</t>
  </si>
  <si>
    <t>Viking Elementary</t>
  </si>
  <si>
    <t>Prairie View Elementary</t>
  </si>
  <si>
    <t>Sand Lake Elementary</t>
  </si>
  <si>
    <t>Evergreen Elementary</t>
  </si>
  <si>
    <t>Choose your building</t>
  </si>
  <si>
    <t>Project LIVE (YMCA)</t>
  </si>
  <si>
    <t>ACE Academy (BGC)</t>
  </si>
  <si>
    <t>Project Search (Gundersen)</t>
  </si>
  <si>
    <t>District Office</t>
  </si>
  <si>
    <t>Time</t>
  </si>
  <si>
    <t>Miles</t>
  </si>
  <si>
    <t>Cost Per Hour</t>
  </si>
  <si>
    <t>Deadhead Cost: Travel from TMT to:</t>
  </si>
  <si>
    <t>Sub Total:</t>
  </si>
  <si>
    <r>
      <t xml:space="preserve">Enter Information  </t>
    </r>
    <r>
      <rPr>
        <sz val="20"/>
        <color theme="1"/>
        <rFont val="Wingdings"/>
        <charset val="2"/>
      </rPr>
      <t>ò</t>
    </r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</si>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</sst>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Wingdings"/>
      <charset val="2"/>
    </font>
    <font>
      <sz val="11"/>
      <color theme="9" tint="0.79998168889431442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3" fillId="0" borderId="0" xfId="0" applyNumberFormat="1" applyFont="1"/>
    <xf numFmtId="44" fontId="4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44" fontId="6" fillId="2" borderId="0" xfId="0" applyNumberFormat="1" applyFont="1" applyFill="1" applyBorder="1" applyAlignment="1">
      <alignment horizontal="center"/>
    </xf>
    <xf numFmtId="44" fontId="6" fillId="2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44" fontId="4" fillId="2" borderId="0" xfId="0" applyNumberFormat="1" applyFont="1" applyFill="1" applyBorder="1"/>
    <xf numFmtId="44" fontId="4" fillId="2" borderId="5" xfId="0" applyNumberFormat="1" applyFont="1" applyFill="1" applyBorder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44" fontId="3" fillId="3" borderId="0" xfId="0" applyNumberFormat="1" applyFont="1" applyFill="1" applyBorder="1"/>
    <xf numFmtId="44" fontId="3" fillId="3" borderId="5" xfId="0" applyNumberFormat="1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 applyProtection="1">
      <alignment horizontal="center"/>
      <protection locked="0"/>
    </xf>
    <xf numFmtId="44" fontId="3" fillId="4" borderId="0" xfId="0" applyNumberFormat="1" applyFont="1" applyFill="1" applyBorder="1"/>
    <xf numFmtId="44" fontId="3" fillId="4" borderId="5" xfId="0" applyNumberFormat="1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0" fontId="3" fillId="5" borderId="0" xfId="0" applyFont="1" applyFill="1" applyBorder="1" applyAlignment="1" applyProtection="1">
      <alignment horizontal="center"/>
      <protection locked="0"/>
    </xf>
    <xf numFmtId="44" fontId="3" fillId="5" borderId="0" xfId="0" applyNumberFormat="1" applyFont="1" applyFill="1" applyBorder="1"/>
    <xf numFmtId="44" fontId="3" fillId="5" borderId="5" xfId="0" applyNumberFormat="1" applyFont="1" applyFill="1" applyBorder="1"/>
    <xf numFmtId="0" fontId="3" fillId="6" borderId="4" xfId="0" applyFont="1" applyFill="1" applyBorder="1"/>
    <xf numFmtId="0" fontId="3" fillId="6" borderId="0" xfId="0" applyFont="1" applyFill="1" applyBorder="1"/>
    <xf numFmtId="44" fontId="3" fillId="6" borderId="0" xfId="1" applyNumberFormat="1" applyFont="1" applyFill="1" applyBorder="1"/>
    <xf numFmtId="0" fontId="3" fillId="6" borderId="5" xfId="0" applyFont="1" applyFill="1" applyBorder="1"/>
    <xf numFmtId="0" fontId="9" fillId="6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/>
    <xf numFmtId="44" fontId="10" fillId="2" borderId="7" xfId="0" applyNumberFormat="1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</xdr:row>
          <xdr:rowOff>171450</xdr:rowOff>
        </xdr:from>
        <xdr:to>
          <xdr:col>4</xdr:col>
          <xdr:colOff>914400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B2F3-82B7-4AB6-B34F-7BD93BFC9D26}">
  <sheetPr codeName="Sheet1"/>
  <dimension ref="A1:Z20"/>
  <sheetViews>
    <sheetView tabSelected="1" zoomScaleNormal="100" workbookViewId="0">
      <selection activeCell="I15" sqref="I15"/>
    </sheetView>
  </sheetViews>
  <sheetFormatPr defaultRowHeight="14.25" x14ac:dyDescent="0.2"/>
  <cols>
    <col min="1" max="1" width="6.140625" style="1" customWidth="1"/>
    <col min="2" max="2" width="23.85546875" style="1" customWidth="1"/>
    <col min="3" max="3" width="9.140625" style="1"/>
    <col min="4" max="4" width="3" style="1" customWidth="1"/>
    <col min="5" max="5" width="21.42578125" style="1" customWidth="1"/>
    <col min="6" max="6" width="14.85546875" style="1" bestFit="1" customWidth="1"/>
    <col min="7" max="7" width="15.5703125" style="1" bestFit="1" customWidth="1"/>
    <col min="8" max="22" width="9.140625" style="1"/>
    <col min="23" max="23" width="25.7109375" style="1" bestFit="1" customWidth="1"/>
    <col min="24" max="16384" width="9.140625" style="1"/>
  </cols>
  <sheetData>
    <row r="1" spans="1:26" ht="23.25" x14ac:dyDescent="0.35">
      <c r="A1" s="44" t="s">
        <v>0</v>
      </c>
      <c r="B1" s="44"/>
      <c r="C1" s="44"/>
      <c r="D1" s="44"/>
      <c r="E1" s="44"/>
      <c r="F1" s="44"/>
      <c r="G1" s="44"/>
    </row>
    <row r="2" spans="1:26" ht="49.5" customHeight="1" x14ac:dyDescent="0.2">
      <c r="A2" s="45" t="s">
        <v>3</v>
      </c>
      <c r="B2" s="45"/>
      <c r="C2" s="45"/>
      <c r="D2" s="45"/>
      <c r="E2" s="45"/>
      <c r="F2" s="45"/>
      <c r="G2" s="45"/>
      <c r="W2" s="2"/>
      <c r="X2" s="2"/>
      <c r="Y2" s="2"/>
      <c r="Z2" s="2"/>
    </row>
    <row r="3" spans="1:26" x14ac:dyDescent="0.2">
      <c r="W3" s="2"/>
      <c r="X3" s="2"/>
      <c r="Y3" s="2"/>
      <c r="Z3" s="2"/>
    </row>
    <row r="4" spans="1:26" x14ac:dyDescent="0.2">
      <c r="W4" s="2"/>
      <c r="X4" s="2"/>
      <c r="Y4" s="2"/>
      <c r="Z4" s="2"/>
    </row>
    <row r="5" spans="1:26" x14ac:dyDescent="0.2">
      <c r="W5" s="2"/>
      <c r="X5" s="2" t="s">
        <v>18</v>
      </c>
      <c r="Y5" s="2" t="s">
        <v>17</v>
      </c>
      <c r="Z5" s="2"/>
    </row>
    <row r="6" spans="1:26" ht="15" x14ac:dyDescent="0.25">
      <c r="B6" s="3"/>
      <c r="C6" s="4"/>
      <c r="E6" s="3"/>
      <c r="F6" s="4"/>
      <c r="W6" s="2" t="s">
        <v>12</v>
      </c>
      <c r="X6" s="5">
        <f>F9*0</f>
        <v>0</v>
      </c>
      <c r="Y6" s="5">
        <f>G9*0</f>
        <v>0</v>
      </c>
      <c r="Z6" s="2"/>
    </row>
    <row r="7" spans="1:26" ht="15.75" thickBot="1" x14ac:dyDescent="0.3">
      <c r="B7" s="3"/>
      <c r="C7" s="6"/>
      <c r="E7" s="3"/>
      <c r="F7" s="6"/>
      <c r="W7" s="2" t="s">
        <v>14</v>
      </c>
      <c r="X7" s="5">
        <f>F9*3</f>
        <v>2.0100000000000002</v>
      </c>
      <c r="Y7" s="5">
        <f>0.3*G9</f>
        <v>4.9710000000000001</v>
      </c>
      <c r="Z7" s="2"/>
    </row>
    <row r="8" spans="1:26" ht="30.75" customHeight="1" x14ac:dyDescent="0.25">
      <c r="A8" s="8"/>
      <c r="B8" s="9"/>
      <c r="C8" s="9"/>
      <c r="D8" s="9"/>
      <c r="E8" s="46" t="s">
        <v>22</v>
      </c>
      <c r="F8" s="10" t="s">
        <v>4</v>
      </c>
      <c r="G8" s="11" t="s">
        <v>19</v>
      </c>
      <c r="W8" s="2" t="s">
        <v>11</v>
      </c>
      <c r="X8" s="5">
        <f>F9*2</f>
        <v>1.34</v>
      </c>
      <c r="Y8" s="5">
        <f>0.27*G9</f>
        <v>4.4739000000000004</v>
      </c>
      <c r="Z8" s="2"/>
    </row>
    <row r="9" spans="1:26" ht="15" x14ac:dyDescent="0.25">
      <c r="A9" s="12"/>
      <c r="B9" s="13"/>
      <c r="C9" s="13"/>
      <c r="D9" s="13"/>
      <c r="E9" s="47"/>
      <c r="F9" s="14">
        <v>0.67</v>
      </c>
      <c r="G9" s="15">
        <v>16.57</v>
      </c>
      <c r="W9" s="2" t="s">
        <v>16</v>
      </c>
      <c r="X9" s="5">
        <f>F9*4</f>
        <v>2.68</v>
      </c>
      <c r="Y9" s="5">
        <f>G9*0.33</f>
        <v>5.4681000000000006</v>
      </c>
      <c r="Z9" s="2"/>
    </row>
    <row r="10" spans="1:26" x14ac:dyDescent="0.2">
      <c r="A10" s="21"/>
      <c r="B10" s="52" t="s">
        <v>1</v>
      </c>
      <c r="C10" s="52"/>
      <c r="D10" s="22"/>
      <c r="E10" s="23"/>
      <c r="F10" s="24">
        <f>E10*F9</f>
        <v>0</v>
      </c>
      <c r="G10" s="25"/>
      <c r="W10" s="2" t="s">
        <v>6</v>
      </c>
      <c r="X10" s="5">
        <f>F9*4</f>
        <v>2.68</v>
      </c>
      <c r="Y10" s="5">
        <f>G9*0.37</f>
        <v>6.1309000000000005</v>
      </c>
      <c r="Z10" s="2"/>
    </row>
    <row r="11" spans="1:26" x14ac:dyDescent="0.2">
      <c r="A11" s="26"/>
      <c r="B11" s="51" t="s">
        <v>2</v>
      </c>
      <c r="C11" s="51"/>
      <c r="D11" s="27"/>
      <c r="E11" s="28"/>
      <c r="F11" s="29"/>
      <c r="G11" s="30">
        <f>E11*G9</f>
        <v>0</v>
      </c>
      <c r="W11" s="2" t="s">
        <v>7</v>
      </c>
      <c r="X11" s="5">
        <f>F9*2</f>
        <v>1.34</v>
      </c>
      <c r="Y11" s="5">
        <f>G9*0.23</f>
        <v>3.8111000000000002</v>
      </c>
      <c r="Z11" s="2"/>
    </row>
    <row r="12" spans="1:26" x14ac:dyDescent="0.2">
      <c r="A12" s="31"/>
      <c r="B12" s="32"/>
      <c r="C12" s="33" t="s">
        <v>20</v>
      </c>
      <c r="D12" s="32"/>
      <c r="E12" s="34" t="s">
        <v>12</v>
      </c>
      <c r="F12" s="35">
        <f>IF(E12=W6,X6,IF(E12=W7,X7,IF(E12=W8,X8,IF(E12=W9,X9,IF(E12=W10,X10,IF(E12=W11,X11,IF(E12=W12,X12,IF(E12=W13,X13,IF(E12=W14,X14,IF(E12=W15,X15,IF(E12=W16,X16,0)))))))))))</f>
        <v>0</v>
      </c>
      <c r="G12" s="36">
        <f>IF(E12=W6,Y6,IF(E12=W7,Y7,IF(E12=W8,Y8,IF(E12=W9,Y9,IF(E12=W10,Y10,IF(E12=W11,Y11,IF(E12=W12,Y12,IF(E12=W13,Y13,IF(E12=W14,Y14,IF(E12=W15,Y15,IF(E12=W16,Y16,0)))))))))))</f>
        <v>0</v>
      </c>
      <c r="W12" s="2" t="s">
        <v>9</v>
      </c>
      <c r="X12" s="5">
        <f>F9*6</f>
        <v>4.0200000000000005</v>
      </c>
      <c r="Y12" s="5">
        <f>G9*0.37</f>
        <v>6.1309000000000005</v>
      </c>
      <c r="Z12" s="2"/>
    </row>
    <row r="13" spans="1:26" x14ac:dyDescent="0.2">
      <c r="A13" s="37"/>
      <c r="B13" s="50" t="s">
        <v>5</v>
      </c>
      <c r="C13" s="50"/>
      <c r="D13" s="38"/>
      <c r="E13" s="41" t="b">
        <v>0</v>
      </c>
      <c r="F13" s="39">
        <f>IF(E13=TRUE,F14*-1,0)</f>
        <v>0</v>
      </c>
      <c r="G13" s="40"/>
      <c r="W13" s="2" t="s">
        <v>13</v>
      </c>
      <c r="X13" s="5">
        <f>F9*10</f>
        <v>6.7</v>
      </c>
      <c r="Y13" s="5">
        <f>G9*0.5</f>
        <v>8.2850000000000001</v>
      </c>
      <c r="Z13" s="2"/>
    </row>
    <row r="14" spans="1:26" x14ac:dyDescent="0.2">
      <c r="A14" s="12"/>
      <c r="B14" s="13"/>
      <c r="C14" s="16" t="s">
        <v>21</v>
      </c>
      <c r="D14" s="16"/>
      <c r="E14" s="16"/>
      <c r="F14" s="17">
        <f>SUM(F10:F12)</f>
        <v>0</v>
      </c>
      <c r="G14" s="18">
        <f>SUM(G10:G12)</f>
        <v>0</v>
      </c>
      <c r="W14" s="2" t="s">
        <v>15</v>
      </c>
      <c r="X14" s="5">
        <f>F9*30</f>
        <v>20.100000000000001</v>
      </c>
      <c r="Y14" s="5">
        <f>G9*1.03</f>
        <v>17.0671</v>
      </c>
      <c r="Z14" s="2"/>
    </row>
    <row r="15" spans="1:26" ht="18.75" thickBot="1" x14ac:dyDescent="0.3">
      <c r="A15" s="48" t="s">
        <v>23</v>
      </c>
      <c r="B15" s="49"/>
      <c r="C15" s="49"/>
      <c r="D15" s="42"/>
      <c r="E15" s="43">
        <f>SUM(F10+F12+F13+G11+G12)</f>
        <v>0</v>
      </c>
      <c r="F15" s="19"/>
      <c r="G15" s="20"/>
      <c r="W15" s="2" t="s">
        <v>10</v>
      </c>
      <c r="X15" s="5">
        <f>F9*6</f>
        <v>4.0200000000000005</v>
      </c>
      <c r="Y15" s="5">
        <f>G9*0.43</f>
        <v>7.1250999999999998</v>
      </c>
      <c r="Z15" s="2"/>
    </row>
    <row r="16" spans="1:26" x14ac:dyDescent="0.2">
      <c r="C16" s="7"/>
      <c r="W16" s="2" t="s">
        <v>8</v>
      </c>
      <c r="X16" s="5">
        <f>F9*1</f>
        <v>0.67</v>
      </c>
      <c r="Y16" s="5">
        <f>G9*0.4</f>
        <v>6.6280000000000001</v>
      </c>
      <c r="Z16" s="2"/>
    </row>
    <row r="17" spans="23:26" x14ac:dyDescent="0.2">
      <c r="W17" s="2"/>
      <c r="X17" s="2"/>
      <c r="Y17" s="2"/>
      <c r="Z17" s="2"/>
    </row>
    <row r="18" spans="23:26" x14ac:dyDescent="0.2">
      <c r="W18" s="2"/>
      <c r="X18" s="2"/>
      <c r="Y18" s="2"/>
      <c r="Z18" s="2"/>
    </row>
    <row r="19" spans="23:26" x14ac:dyDescent="0.2">
      <c r="W19" s="2"/>
      <c r="X19" s="2"/>
      <c r="Y19" s="2"/>
      <c r="Z19" s="2"/>
    </row>
    <row r="20" spans="23:26" x14ac:dyDescent="0.2">
      <c r="W20" s="2"/>
      <c r="X20" s="2"/>
      <c r="Y20" s="2"/>
      <c r="Z20" s="2"/>
    </row>
  </sheetData>
  <sheetProtection algorithmName="SHA-512" hashValue="RTwYKCRE7A+WbBIbmfoY7jeDwwqJJodhZbg/v3ScC11sCSRO+DsSuEUmfZxMe4NzphTk7gNv7i3dUc/X4YdDPA==" saltValue="zDdGq6xX74p4KP0eoScInw==" spinCount="100000" sheet="1" objects="1" scenarios="1"/>
  <sortState ref="W11:W17">
    <sortCondition ref="W11:W17"/>
  </sortState>
  <mergeCells count="7">
    <mergeCell ref="A1:G1"/>
    <mergeCell ref="A2:G2"/>
    <mergeCell ref="E8:E9"/>
    <mergeCell ref="A15:C15"/>
    <mergeCell ref="B13:C13"/>
    <mergeCell ref="B11:C11"/>
    <mergeCell ref="B10:C10"/>
  </mergeCells>
  <dataValidations count="1">
    <dataValidation type="list" allowBlank="1" showInputMessage="1" showErrorMessage="1" sqref="E12" xr:uid="{194D250A-E714-40F9-8422-8D42E0299330}">
      <formula1>$W$6:$W$16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">
                <anchor moveWithCells="1">
                  <from>
                    <xdr:col>4</xdr:col>
                    <xdr:colOff>609600</xdr:colOff>
                    <xdr:row>11</xdr:row>
                    <xdr:rowOff>171450</xdr:rowOff>
                  </from>
                  <to>
                    <xdr:col>4</xdr:col>
                    <xdr:colOff>914400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M. Gaulke</dc:creator>
  <cp:lastModifiedBy>Andrea M. Gaulke</cp:lastModifiedBy>
  <dcterms:created xsi:type="dcterms:W3CDTF">2024-09-17T17:42:14Z</dcterms:created>
  <dcterms:modified xsi:type="dcterms:W3CDTF">2024-09-18T16:19:29Z</dcterms:modified>
</cp:coreProperties>
</file>